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pgroup-my.sharepoint.com/personal/laura_liiber_ukko_fi/Documents/Desktop/"/>
    </mc:Choice>
  </mc:AlternateContent>
  <xr:revisionPtr revIDLastSave="0" documentId="8_{844E8416-A1E9-4EBE-81BE-5AA6C7D77E67}" xr6:coauthVersionLast="47" xr6:coauthVersionMax="47" xr10:uidLastSave="{00000000-0000-0000-0000-000000000000}"/>
  <bookViews>
    <workbookView xWindow="-108" yWindow="-108" windowWidth="23256" windowHeight="12576" xr2:uid="{6BFF4D2D-AF91-419F-81BB-7BE9D01DDFF2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2" i="1" s="1"/>
  <c r="B3" i="1"/>
  <c r="B10" i="1" s="1"/>
  <c r="B14" i="1" s="1"/>
  <c r="B5" i="1"/>
  <c r="B6" i="1" s="1"/>
  <c r="B8" i="1" l="1"/>
</calcChain>
</file>

<file path=xl/sharedStrings.xml><?xml version="1.0" encoding="utf-8"?>
<sst xmlns="http://schemas.openxmlformats.org/spreadsheetml/2006/main" count="49" uniqueCount="29">
  <si>
    <t>Osinkolaskuri</t>
  </si>
  <si>
    <t>Osinkojen ennakonpidätys</t>
  </si>
  <si>
    <t>Oma pääoma</t>
  </si>
  <si>
    <t>€</t>
  </si>
  <si>
    <t>Ennakonpidätys 150 000 € asti</t>
  </si>
  <si>
    <t>%</t>
  </si>
  <si>
    <t>Josta osinkoa jaetaan</t>
  </si>
  <si>
    <t>Ennakonpidätys 150 000 € ylittävältä osalta</t>
  </si>
  <si>
    <t>Brutto-osinko</t>
  </si>
  <si>
    <t>Pääomatulo-osinko</t>
  </si>
  <si>
    <t>Ennakonpidätys</t>
  </si>
  <si>
    <t>Veroton osuus 150 000 € asti</t>
  </si>
  <si>
    <t>Netto-osinko</t>
  </si>
  <si>
    <t>Verollinen osuus 150 000 € asti</t>
  </si>
  <si>
    <t>Veroton osuus 150 000 € ylittävältä osalta</t>
  </si>
  <si>
    <t>Verotonta tuloa</t>
  </si>
  <si>
    <t>Verollinen osuus 150 000 € ylittävältä osalta</t>
  </si>
  <si>
    <t>Pääomatuloa</t>
  </si>
  <si>
    <t>Ansiotulo-osinko</t>
  </si>
  <si>
    <t/>
  </si>
  <si>
    <t>Ansiotuloa</t>
  </si>
  <si>
    <t>Veroton osuus 8 % ylittävältä osalta</t>
  </si>
  <si>
    <t>Verollinen osuus 8 % ylittävältä osalta</t>
  </si>
  <si>
    <t>Pääomatulovero</t>
  </si>
  <si>
    <t>Veroprosentit</t>
  </si>
  <si>
    <t>Ansiotulovero</t>
  </si>
  <si>
    <t>Pääomatulosta 30 000 € asti</t>
  </si>
  <si>
    <t>Pääomatulosta 30 000 € ylittävältä osalta</t>
  </si>
  <si>
    <t>Asiakas täyttää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</si>
</sst>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quotePrefix="1"/>
    <xf numFmtId="0" fontId="1" fillId="0" borderId="0" xfId="0" applyFont="1"/>
    <xf numFmtId="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8548-6F4F-4CC7-AEF1-86C0CB086D7E}">
  <dimension ref="A1:G28"/>
  <sheetViews>
    <sheetView tabSelected="1" workbookViewId="0">
      <selection activeCell="B6" sqref="B6"/>
    </sheetView>
  </sheetViews>
  <sheetFormatPr defaultRowHeight="14.4" x14ac:dyDescent="0.3"/>
  <cols>
    <col min="1" max="1" width="20" bestFit="1" customWidth="1"/>
    <col min="2" max="2" width="12.44140625" bestFit="1" customWidth="1"/>
    <col min="4" max="4" width="9.109375" customWidth="1"/>
    <col min="5" max="5" width="48.88671875" bestFit="1" customWidth="1"/>
  </cols>
  <sheetData>
    <row r="1" spans="1:7" x14ac:dyDescent="0.3">
      <c r="A1" s="3" t="s">
        <v>0</v>
      </c>
      <c r="E1" s="3" t="s">
        <v>1</v>
      </c>
    </row>
    <row r="2" spans="1:7" x14ac:dyDescent="0.3">
      <c r="A2" t="s">
        <v>2</v>
      </c>
      <c r="B2" s="4">
        <v>50000</v>
      </c>
      <c r="C2" t="s">
        <v>3</v>
      </c>
      <c r="D2" s="1"/>
      <c r="E2" t="s">
        <v>4</v>
      </c>
      <c r="F2" s="1">
        <v>7.5</v>
      </c>
      <c r="G2" t="s">
        <v>5</v>
      </c>
    </row>
    <row r="3" spans="1:7" x14ac:dyDescent="0.3">
      <c r="A3" t="s">
        <v>6</v>
      </c>
      <c r="B3" s="1">
        <f>B4/B2*100</f>
        <v>4.7864800000000001</v>
      </c>
      <c r="C3" t="s">
        <v>5</v>
      </c>
      <c r="E3" t="s">
        <v>7</v>
      </c>
      <c r="F3" s="1">
        <v>28</v>
      </c>
      <c r="G3" t="s">
        <v>5</v>
      </c>
    </row>
    <row r="4" spans="1:7" x14ac:dyDescent="0.3">
      <c r="A4" t="s">
        <v>8</v>
      </c>
      <c r="B4" s="4">
        <v>2393.2399999999998</v>
      </c>
      <c r="C4" t="s">
        <v>3</v>
      </c>
      <c r="E4" s="3" t="s">
        <v>9</v>
      </c>
    </row>
    <row r="5" spans="1:7" x14ac:dyDescent="0.3">
      <c r="A5" t="s">
        <v>10</v>
      </c>
      <c r="B5" s="1">
        <f>IF(B4&lt;=150000,B4*(F2/100),150000*(F2/100)+(B4-150000)*(F3/100))</f>
        <v>179.49299999999997</v>
      </c>
      <c r="C5" t="s">
        <v>3</v>
      </c>
      <c r="E5" t="s">
        <v>11</v>
      </c>
      <c r="F5">
        <v>75</v>
      </c>
      <c r="G5" t="s">
        <v>5</v>
      </c>
    </row>
    <row r="6" spans="1:7" x14ac:dyDescent="0.3">
      <c r="A6" t="s">
        <v>12</v>
      </c>
      <c r="B6" s="1">
        <f>B4-B5</f>
        <v>2213.7469999999998</v>
      </c>
      <c r="C6" t="s">
        <v>3</v>
      </c>
      <c r="E6" t="s">
        <v>13</v>
      </c>
      <c r="F6">
        <v>25</v>
      </c>
      <c r="G6" t="s">
        <v>5</v>
      </c>
    </row>
    <row r="7" spans="1:7" x14ac:dyDescent="0.3">
      <c r="E7" t="s">
        <v>14</v>
      </c>
      <c r="F7">
        <v>15</v>
      </c>
      <c r="G7" t="s">
        <v>5</v>
      </c>
    </row>
    <row r="8" spans="1:7" x14ac:dyDescent="0.3">
      <c r="A8" t="s">
        <v>15</v>
      </c>
      <c r="B8" s="1">
        <f>IF(B4/B2*100&lt;=8,IF(B4&lt;=150000,B4*(F5/100),150000*(F5/100)+(B4-150000)*(F7/100)),((B2*(8/100))*(F5/100)+((B3-8)/100)*B2*(F10/100)))</f>
        <v>1794.9299999999998</v>
      </c>
      <c r="C8" t="s">
        <v>3</v>
      </c>
      <c r="D8" s="1"/>
      <c r="E8" t="s">
        <v>16</v>
      </c>
      <c r="F8">
        <v>85</v>
      </c>
      <c r="G8" t="s">
        <v>5</v>
      </c>
    </row>
    <row r="9" spans="1:7" x14ac:dyDescent="0.3">
      <c r="A9" t="s">
        <v>17</v>
      </c>
      <c r="B9" s="1">
        <f>IF(B4/B2*100&lt;=8,IF(B4&lt;=150000,B4*(F6/100),150000*(F6/100)+(B4-150000)*(F8/100)),IF(B4&lt;=150000,B2*(8/100)*(F6/100),150000*(8/100)+(B2*(8/100)-150000)*(F8/100)))</f>
        <v>598.30999999999995</v>
      </c>
      <c r="C9" t="s">
        <v>3</v>
      </c>
      <c r="E9" s="3" t="s">
        <v>18</v>
      </c>
      <c r="F9" s="2" t="s">
        <v>19</v>
      </c>
    </row>
    <row r="10" spans="1:7" x14ac:dyDescent="0.3">
      <c r="A10" t="s">
        <v>20</v>
      </c>
      <c r="B10" s="1">
        <f>IF(B3&lt;=8,0,((B3-8)/100)*B2*(F11/100))</f>
        <v>0</v>
      </c>
      <c r="C10" t="s">
        <v>3</v>
      </c>
      <c r="E10" t="s">
        <v>21</v>
      </c>
      <c r="F10">
        <v>25</v>
      </c>
      <c r="G10" t="s">
        <v>5</v>
      </c>
    </row>
    <row r="11" spans="1:7" x14ac:dyDescent="0.3">
      <c r="E11" t="s">
        <v>22</v>
      </c>
      <c r="F11">
        <v>75</v>
      </c>
      <c r="G11" t="s">
        <v>5</v>
      </c>
    </row>
    <row r="12" spans="1:7" x14ac:dyDescent="0.3">
      <c r="A12" t="s">
        <v>23</v>
      </c>
      <c r="B12" s="1">
        <f>IF(B9&lt;=30000,B9*(F13/100),30000*(F13/100)+(B9-30000)*(F14/100))</f>
        <v>179.49299999999997</v>
      </c>
      <c r="C12" t="s">
        <v>3</v>
      </c>
      <c r="E12" s="3" t="s">
        <v>24</v>
      </c>
    </row>
    <row r="13" spans="1:7" x14ac:dyDescent="0.3">
      <c r="A13" t="s">
        <v>25</v>
      </c>
      <c r="B13" s="5">
        <v>23.5</v>
      </c>
      <c r="C13" t="s">
        <v>5</v>
      </c>
      <c r="E13" t="s">
        <v>26</v>
      </c>
      <c r="F13">
        <v>30</v>
      </c>
      <c r="G13" t="s">
        <v>5</v>
      </c>
    </row>
    <row r="14" spans="1:7" x14ac:dyDescent="0.3">
      <c r="A14" t="s">
        <v>25</v>
      </c>
      <c r="B14" s="1">
        <f>B10*(B13/100)</f>
        <v>0</v>
      </c>
      <c r="C14" t="s">
        <v>3</v>
      </c>
      <c r="E14" t="s">
        <v>27</v>
      </c>
      <c r="F14">
        <v>34</v>
      </c>
      <c r="G14" t="s">
        <v>5</v>
      </c>
    </row>
    <row r="15" spans="1:7" x14ac:dyDescent="0.3">
      <c r="F15" s="7"/>
    </row>
    <row r="16" spans="1:7" x14ac:dyDescent="0.3">
      <c r="A16" s="6" t="s">
        <v>28</v>
      </c>
    </row>
    <row r="23" spans="2:2" x14ac:dyDescent="0.3">
      <c r="B23" s="1"/>
    </row>
    <row r="24" spans="2:2" x14ac:dyDescent="0.3">
      <c r="B24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0BC511B523A4DA615B52D19D57A1D" ma:contentTypeVersion="11" ma:contentTypeDescription="Create a new document." ma:contentTypeScope="" ma:versionID="f707496fd9e395404945e3a3fecef32c">
  <xsd:schema xmlns:xsd="http://www.w3.org/2001/XMLSchema" xmlns:xs="http://www.w3.org/2001/XMLSchema" xmlns:p="http://schemas.microsoft.com/office/2006/metadata/properties" xmlns:ns2="a3bf3c4e-7c3c-4751-968c-4bc30dc2f9ae" xmlns:ns3="9e25bd66-8fee-4b5f-93ba-4176fd2c1dcf" targetNamespace="http://schemas.microsoft.com/office/2006/metadata/properties" ma:root="true" ma:fieldsID="2a2ff61f678f7bc2e7c377ba4dcae261" ns2:_="" ns3:_="">
    <xsd:import namespace="a3bf3c4e-7c3c-4751-968c-4bc30dc2f9ae"/>
    <xsd:import namespace="9e25bd66-8fee-4b5f-93ba-4176fd2c1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f3c4e-7c3c-4751-968c-4bc30dc2f9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d34ab97-bd06-4c19-9a20-e53db98b4f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bd66-8fee-4b5f-93ba-4176fd2c1dc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cb111c1-464c-494f-a752-4e5fadd32ca9}" ma:internalName="TaxCatchAll" ma:showField="CatchAllData" ma:web="9e25bd66-8fee-4b5f-93ba-4176fd2c1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bf3c4e-7c3c-4751-968c-4bc30dc2f9ae">
      <Terms xmlns="http://schemas.microsoft.com/office/infopath/2007/PartnerControls"/>
    </lcf76f155ced4ddcb4097134ff3c332f>
    <TaxCatchAll xmlns="9e25bd66-8fee-4b5f-93ba-4176fd2c1dc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A422EB-AFAC-40A4-897B-E9897B7302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f3c4e-7c3c-4751-968c-4bc30dc2f9ae"/>
    <ds:schemaRef ds:uri="9e25bd66-8fee-4b5f-93ba-4176fd2c1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5F5576-3A31-4487-95C9-C338DD1659BE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a3bf3c4e-7c3c-4751-968c-4bc30dc2f9ae"/>
    <ds:schemaRef ds:uri="9e25bd66-8fee-4b5f-93ba-4176fd2c1dcf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F509C6-92E3-4607-B319-195FA96702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 Nieminen</dc:creator>
  <cp:keywords/>
  <dc:description/>
  <cp:lastModifiedBy>Laura Liiber</cp:lastModifiedBy>
  <cp:revision/>
  <dcterms:created xsi:type="dcterms:W3CDTF">2023-04-25T11:14:21Z</dcterms:created>
  <dcterms:modified xsi:type="dcterms:W3CDTF">2023-05-09T09:11:33Z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0x0101005310BC511B523A4DA615B52D19D57A1D</vt:lpwstr>
  </property>
  <property fmtid="{D5CDD505-2E9C-101B-9397-08002B2CF9AE}" pid="3" name="MediaServiceImageTags">
    <vt:lpwstr/>
  </property>
</Properties>
</file>